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18855" windowHeight="81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4" i="1"/>
  <c r="H13"/>
  <c r="G13"/>
  <c r="I4" l="1"/>
  <c r="H4"/>
  <c r="H5"/>
  <c r="D13"/>
  <c r="F13" s="1"/>
  <c r="D4"/>
  <c r="C5"/>
  <c r="B5"/>
  <c r="E13" l="1"/>
  <c r="I13" s="1"/>
  <c r="D5"/>
  <c r="E4" s="1"/>
  <c r="F4" l="1"/>
  <c r="J4" s="1"/>
  <c r="F5"/>
  <c r="J5" s="1"/>
  <c r="G5"/>
  <c r="K4" l="1"/>
  <c r="K5"/>
  <c r="M5" s="1"/>
  <c r="M4" l="1"/>
</calcChain>
</file>

<file path=xl/sharedStrings.xml><?xml version="1.0" encoding="utf-8"?>
<sst xmlns="http://schemas.openxmlformats.org/spreadsheetml/2006/main" count="27" uniqueCount="22">
  <si>
    <t>BASIC</t>
  </si>
  <si>
    <t>DA</t>
  </si>
  <si>
    <t>HRA</t>
  </si>
  <si>
    <t>MA</t>
  </si>
  <si>
    <t>GROSS</t>
  </si>
  <si>
    <t>PTAX</t>
  </si>
  <si>
    <t>NET</t>
  </si>
  <si>
    <t>Present BP</t>
  </si>
  <si>
    <t>BP + 3% Increment</t>
  </si>
  <si>
    <t>Days in Joining Month</t>
  </si>
  <si>
    <t>Basic (days)</t>
  </si>
  <si>
    <t>*If date of joining is 9th October</t>
  </si>
  <si>
    <t>No of Days*</t>
  </si>
  <si>
    <t>CALCULATION OF PAY OF JOINING MONTH IN CASE 10 YEARS INCREMETAL BENEFIT FOR OSMS</t>
  </si>
  <si>
    <t>PF</t>
  </si>
  <si>
    <t>BP</t>
  </si>
  <si>
    <t>No of Days</t>
  </si>
  <si>
    <t>Current BP</t>
  </si>
  <si>
    <t>CALCULATION OF SALARY IN DAILY BASIS</t>
  </si>
  <si>
    <t>Days in Month</t>
  </si>
  <si>
    <t>IR</t>
  </si>
  <si>
    <t>FIXED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</si>
</sst>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righ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vertical="center" wrapText="1"/>
    </xf>
    <xf numFmtId="0" fontId="1" fillId="0" borderId="0" xfId="0" applyFont="1" applyProtection="1"/>
    <xf numFmtId="3" fontId="0" fillId="0" borderId="1" xfId="0" applyNumberForma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/>
    </xf>
    <xf numFmtId="9" fontId="0" fillId="3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0" fontId="0" fillId="8" borderId="0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9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zoomScaleSheetLayoutView="150" workbookViewId="0">
      <selection activeCell="K10" sqref="K10"/>
    </sheetView>
  </sheetViews>
  <sheetFormatPr defaultRowHeight="15"/>
  <cols>
    <col min="1" max="1" width="20.5703125" style="1" customWidth="1"/>
    <col min="2" max="2" width="9.140625" style="1"/>
    <col min="3" max="4" width="12.28515625" style="1" customWidth="1"/>
    <col min="5" max="5" width="10.28515625" style="1" customWidth="1"/>
    <col min="6" max="6" width="10.7109375" style="1" customWidth="1"/>
    <col min="7" max="7" width="10.5703125" style="1" customWidth="1"/>
    <col min="8" max="9" width="9.140625" style="1"/>
    <col min="10" max="10" width="10" style="1" customWidth="1"/>
    <col min="11" max="11" width="9.140625" style="1"/>
    <col min="12" max="12" width="9.7109375" style="1" customWidth="1"/>
    <col min="13" max="13" width="10.7109375" style="1" customWidth="1"/>
    <col min="14" max="16384" width="9.140625" style="1"/>
  </cols>
  <sheetData>
    <row r="1" spans="1:13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>
      <c r="A3" s="9" t="s">
        <v>9</v>
      </c>
      <c r="B3" s="2">
        <v>31</v>
      </c>
      <c r="C3" s="13" t="s">
        <v>12</v>
      </c>
      <c r="D3" s="5" t="s">
        <v>10</v>
      </c>
      <c r="E3" s="6" t="s">
        <v>0</v>
      </c>
      <c r="F3" s="6" t="s">
        <v>1</v>
      </c>
      <c r="G3" s="6" t="s">
        <v>2</v>
      </c>
      <c r="H3" s="6" t="s">
        <v>3</v>
      </c>
      <c r="I3" s="6" t="s">
        <v>20</v>
      </c>
      <c r="J3" s="6" t="s">
        <v>4</v>
      </c>
      <c r="K3" s="6" t="s">
        <v>5</v>
      </c>
      <c r="L3" s="6" t="s">
        <v>14</v>
      </c>
      <c r="M3" s="6" t="s">
        <v>6</v>
      </c>
    </row>
    <row r="4" spans="1:13" ht="18.75" customHeight="1">
      <c r="A4" s="10" t="s">
        <v>7</v>
      </c>
      <c r="B4" s="3">
        <v>21490</v>
      </c>
      <c r="C4" s="4">
        <v>8</v>
      </c>
      <c r="D4" s="7">
        <f>ROUND(B4/B3*C4,0)</f>
        <v>5546</v>
      </c>
      <c r="E4" s="22">
        <f>D4+D5</f>
        <v>21972</v>
      </c>
      <c r="F4" s="22">
        <f>ROUND(E4*F6,0)</f>
        <v>18676</v>
      </c>
      <c r="G4" s="22">
        <f>IF(G6&gt;0,G6,ROUND(E4*0.15,0))</f>
        <v>3296</v>
      </c>
      <c r="H4" s="22">
        <f>300</f>
        <v>300</v>
      </c>
      <c r="I4" s="27">
        <f>B4/10</f>
        <v>2149</v>
      </c>
      <c r="J4" s="25">
        <f>E4+F4+G4+H4+I4</f>
        <v>46393</v>
      </c>
      <c r="K4" s="22">
        <f t="shared" ref="K4:K5" si="0">IF(J4&gt;=40000,200,IF(J4&gt;25000,150,IF(J4&gt;15000,130,IF(J4&gt;9000,110,90))))</f>
        <v>200</v>
      </c>
      <c r="L4" s="27">
        <v>2000</v>
      </c>
      <c r="M4" s="22">
        <f>J4-(K4+L4)</f>
        <v>44193</v>
      </c>
    </row>
    <row r="5" spans="1:13" ht="18.75" customHeight="1">
      <c r="A5" s="10" t="s">
        <v>8</v>
      </c>
      <c r="B5" s="12">
        <f t="shared" ref="B5" si="1">B4+IF(MOD(B4*0.03,10)&gt;1,B4*0.03-MOD(B4*0.03,10)+10,B4*0.03-MOD(B4*0.03,10))</f>
        <v>22140</v>
      </c>
      <c r="C5" s="15">
        <f>B3-C4</f>
        <v>23</v>
      </c>
      <c r="D5" s="8">
        <f>ROUND(B5/B3*C5,0)</f>
        <v>16426</v>
      </c>
      <c r="E5" s="23"/>
      <c r="F5" s="23">
        <f t="shared" ref="F5" si="2">ROUND(E5*0.58,0)</f>
        <v>0</v>
      </c>
      <c r="G5" s="23">
        <f t="shared" ref="G4:G5" si="3">ROUND(E5*0.15,0)</f>
        <v>0</v>
      </c>
      <c r="H5" s="23">
        <f>300</f>
        <v>300</v>
      </c>
      <c r="I5" s="28"/>
      <c r="J5" s="26">
        <f t="shared" ref="J5" si="4">E5+F5+G5+H5</f>
        <v>300</v>
      </c>
      <c r="K5" s="23">
        <f t="shared" si="0"/>
        <v>90</v>
      </c>
      <c r="L5" s="28"/>
      <c r="M5" s="23">
        <f t="shared" ref="M5" si="5">J5-K5</f>
        <v>210</v>
      </c>
    </row>
    <row r="6" spans="1:13">
      <c r="A6" s="11" t="s">
        <v>11</v>
      </c>
      <c r="F6" s="32">
        <v>0.85</v>
      </c>
      <c r="G6" s="33">
        <v>0</v>
      </c>
    </row>
    <row r="7" spans="1:13">
      <c r="G7" s="34" t="s">
        <v>21</v>
      </c>
    </row>
    <row r="11" spans="1:13">
      <c r="A11" s="21" t="s">
        <v>18</v>
      </c>
      <c r="B11" s="21"/>
      <c r="C11" s="21"/>
      <c r="D11" s="21"/>
      <c r="E11" s="21"/>
      <c r="F11" s="21"/>
      <c r="G11" s="21"/>
      <c r="H11" s="21"/>
      <c r="I11" s="20"/>
    </row>
    <row r="12" spans="1:13">
      <c r="A12" s="9" t="s">
        <v>19</v>
      </c>
      <c r="B12" s="2">
        <v>31</v>
      </c>
      <c r="C12" s="13" t="s">
        <v>16</v>
      </c>
      <c r="D12" s="16" t="s">
        <v>15</v>
      </c>
      <c r="E12" s="17" t="s">
        <v>1</v>
      </c>
      <c r="F12" s="17" t="s">
        <v>2</v>
      </c>
      <c r="G12" s="17" t="s">
        <v>3</v>
      </c>
      <c r="H12" s="17" t="s">
        <v>20</v>
      </c>
      <c r="I12" s="17" t="s">
        <v>4</v>
      </c>
    </row>
    <row r="13" spans="1:13" ht="30" customHeight="1">
      <c r="A13" s="10" t="s">
        <v>17</v>
      </c>
      <c r="B13" s="19">
        <v>18190</v>
      </c>
      <c r="C13" s="4">
        <v>16</v>
      </c>
      <c r="D13" s="18">
        <f>ROUND(B13/B12*C13,0)</f>
        <v>9388</v>
      </c>
      <c r="E13" s="30">
        <f>ROUND(D13*E14,0)</f>
        <v>7980</v>
      </c>
      <c r="F13" s="30">
        <f>ROUND(D13*0.15,0)</f>
        <v>1408</v>
      </c>
      <c r="G13" s="30">
        <f>ROUND(300/B12*C13,0)</f>
        <v>155</v>
      </c>
      <c r="H13" s="29">
        <f>B13/10</f>
        <v>1819</v>
      </c>
      <c r="I13" s="31">
        <f>D13+E13+F13+G13</f>
        <v>18931</v>
      </c>
    </row>
    <row r="14" spans="1:13">
      <c r="E14" s="14">
        <v>0.85</v>
      </c>
    </row>
  </sheetData>
  <sheetProtection password="9D1D" sheet="1" objects="1" scenarios="1"/>
  <mergeCells count="11">
    <mergeCell ref="A11:H11"/>
    <mergeCell ref="M4:M5"/>
    <mergeCell ref="A1:M1"/>
    <mergeCell ref="E4:E5"/>
    <mergeCell ref="F4:F5"/>
    <mergeCell ref="G4:G5"/>
    <mergeCell ref="H4:H5"/>
    <mergeCell ref="J4:J5"/>
    <mergeCell ref="K4:K5"/>
    <mergeCell ref="L4:L5"/>
    <mergeCell ref="I4:I5"/>
  </mergeCells>
  <pageMargins left="0.7" right="0.7" top="0.75" bottom="0.75" header="0.3" footer="0.3"/>
  <pageSetup paperSize="9" orientation="portrait" verticalDpi="0" r:id="rId1"/>
  <ignoredErrors>
    <ignoredError sqref="E13:F13 I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dcterms:created xsi:type="dcterms:W3CDTF">2014-10-12T04:54:58Z</dcterms:created>
  <dcterms:modified xsi:type="dcterms:W3CDTF">2017-08-20T16:33:41Z</dcterms:modified>
</cp:coreProperties>
</file>